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-150" windowWidth="19305" windowHeight="94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5" i="1"/>
  <c r="A14"/>
  <c r="A6"/>
  <c r="A13"/>
  <c r="A26"/>
  <c r="A25"/>
  <c r="B18"/>
  <c r="A21" s="1"/>
  <c r="B11"/>
  <c r="A17" l="1"/>
  <c r="A20"/>
  <c r="A16"/>
  <c r="A19"/>
</calcChain>
</file>

<file path=xl/sharedStrings.xml><?xml version="1.0" encoding="utf-8"?>
<sst xmlns="http://schemas.openxmlformats.org/spreadsheetml/2006/main" count="46" uniqueCount="26">
  <si>
    <t>Date</t>
  </si>
  <si>
    <t>Serial No</t>
  </si>
  <si>
    <t>Est</t>
  </si>
  <si>
    <t>Verified</t>
  </si>
  <si>
    <t>Pursuit - Red</t>
  </si>
  <si>
    <t>Pursuit - Chrome</t>
  </si>
  <si>
    <t>Pursuit - Black</t>
  </si>
  <si>
    <t>Ace Continental (chainring - Z 1937)</t>
  </si>
  <si>
    <t>Clubman</t>
  </si>
  <si>
    <t>Tandem</t>
  </si>
  <si>
    <t>Invoice - V-CC Library</t>
  </si>
  <si>
    <t>Complete Guess</t>
  </si>
  <si>
    <t xml:space="preserve"> (guesstimated end of pre-war production)</t>
  </si>
  <si>
    <t xml:space="preserve"> (guesstimated start of post-war production)</t>
  </si>
  <si>
    <t>Basis</t>
  </si>
  <si>
    <t>Model</t>
  </si>
  <si>
    <t>DP, bronze</t>
  </si>
  <si>
    <t>Clubman, flam red</t>
  </si>
  <si>
    <t>Road, white</t>
  </si>
  <si>
    <t>Lightweight Tourer, French Blue</t>
  </si>
  <si>
    <t>Olympic Massed Start (Cranks AN/AP 1952), black</t>
  </si>
  <si>
    <t>Invoice - SGBedingfield - Super Clubman</t>
  </si>
  <si>
    <t>SA-AC clubman</t>
  </si>
  <si>
    <t>Supalite Special SA-AC, metallic aqua</t>
  </si>
  <si>
    <t xml:space="preserve"> = PB/JB collection</t>
  </si>
  <si>
    <t>Road , Blue/white</t>
  </si>
</sst>
</file>

<file path=xl/styles.xml><?xml version="1.0" encoding="utf-8"?>
<styleSheet xmlns="http://schemas.openxmlformats.org/spreadsheetml/2006/main">
  <numFmts count="1">
    <numFmt numFmtId="164" formatCode="dd/mm/yy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Carpenter Timeline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4926887923066152E-3"/>
          <c:y val="7.8442010297193124E-2"/>
          <c:w val="0.9789864010577175"/>
          <c:h val="0.79428073253153564"/>
        </c:manualLayout>
      </c:layout>
      <c:lineChart>
        <c:grouping val="standard"/>
        <c:ser>
          <c:idx val="0"/>
          <c:order val="0"/>
          <c:cat>
            <c:numRef>
              <c:f>Sheet1!$A$4:$A$26</c:f>
              <c:numCache>
                <c:formatCode>dd/mm/yyyy;@</c:formatCode>
                <c:ptCount val="23"/>
                <c:pt idx="0">
                  <c:v>7306</c:v>
                </c:pt>
                <c:pt idx="1">
                  <c:v>11021.62962962963</c:v>
                </c:pt>
                <c:pt idx="2">
                  <c:v>13245.666666666668</c:v>
                </c:pt>
                <c:pt idx="3">
                  <c:v>13547</c:v>
                </c:pt>
                <c:pt idx="4">
                  <c:v>14001</c:v>
                </c:pt>
                <c:pt idx="5">
                  <c:v>14397</c:v>
                </c:pt>
                <c:pt idx="6">
                  <c:v>14792</c:v>
                </c:pt>
                <c:pt idx="7">
                  <c:v>16832</c:v>
                </c:pt>
                <c:pt idx="8">
                  <c:v>17450</c:v>
                </c:pt>
                <c:pt idx="9">
                  <c:v>17566.067415730337</c:v>
                </c:pt>
                <c:pt idx="10">
                  <c:v>17798.20224719101</c:v>
                </c:pt>
                <c:pt idx="11">
                  <c:v>18483</c:v>
                </c:pt>
                <c:pt idx="12">
                  <c:v>20126.839285714286</c:v>
                </c:pt>
                <c:pt idx="13">
                  <c:v>20254.339285714286</c:v>
                </c:pt>
                <c:pt idx="14">
                  <c:v>20523</c:v>
                </c:pt>
                <c:pt idx="15">
                  <c:v>20632.447236180906</c:v>
                </c:pt>
                <c:pt idx="16">
                  <c:v>20698.115577889446</c:v>
                </c:pt>
                <c:pt idx="17">
                  <c:v>21020.984924623117</c:v>
                </c:pt>
                <c:pt idx="18">
                  <c:v>22701</c:v>
                </c:pt>
                <c:pt idx="19">
                  <c:v>23330</c:v>
                </c:pt>
                <c:pt idx="20">
                  <c:v>23471</c:v>
                </c:pt>
                <c:pt idx="21">
                  <c:v>23519.63157894737</c:v>
                </c:pt>
                <c:pt idx="22">
                  <c:v>25853.947368421053</c:v>
                </c:pt>
              </c:numCache>
            </c:numRef>
          </c:cat>
          <c:val>
            <c:numRef>
              <c:f>Sheet1!$B$4:$B$26</c:f>
              <c:numCache>
                <c:formatCode>General</c:formatCode>
                <c:ptCount val="23"/>
                <c:pt idx="0">
                  <c:v>1</c:v>
                </c:pt>
                <c:pt idx="1">
                  <c:v>1949</c:v>
                </c:pt>
                <c:pt idx="2">
                  <c:v>3115</c:v>
                </c:pt>
                <c:pt idx="3">
                  <c:v>3257</c:v>
                </c:pt>
                <c:pt idx="4">
                  <c:v>3511</c:v>
                </c:pt>
                <c:pt idx="5">
                  <c:v>3693</c:v>
                </c:pt>
                <c:pt idx="6">
                  <c:v>3750</c:v>
                </c:pt>
                <c:pt idx="7">
                  <c:v>3751</c:v>
                </c:pt>
                <c:pt idx="8">
                  <c:v>4176</c:v>
                </c:pt>
                <c:pt idx="9">
                  <c:v>4216</c:v>
                </c:pt>
                <c:pt idx="10">
                  <c:v>4296</c:v>
                </c:pt>
                <c:pt idx="11">
                  <c:v>4532</c:v>
                </c:pt>
                <c:pt idx="12">
                  <c:v>4893</c:v>
                </c:pt>
                <c:pt idx="13">
                  <c:v>4921</c:v>
                </c:pt>
                <c:pt idx="14">
                  <c:v>4980</c:v>
                </c:pt>
                <c:pt idx="15">
                  <c:v>5000</c:v>
                </c:pt>
                <c:pt idx="16">
                  <c:v>5012</c:v>
                </c:pt>
                <c:pt idx="17">
                  <c:v>5071</c:v>
                </c:pt>
                <c:pt idx="18">
                  <c:v>5378</c:v>
                </c:pt>
                <c:pt idx="19">
                  <c:v>5457</c:v>
                </c:pt>
                <c:pt idx="20">
                  <c:v>5473</c:v>
                </c:pt>
                <c:pt idx="21">
                  <c:v>5479</c:v>
                </c:pt>
                <c:pt idx="22">
                  <c:v>5767</c:v>
                </c:pt>
              </c:numCache>
            </c:numRef>
          </c:val>
        </c:ser>
        <c:dLbls>
          <c:showVal val="1"/>
        </c:dLbls>
        <c:marker val="1"/>
        <c:axId val="55130752"/>
        <c:axId val="67285376"/>
      </c:lineChart>
      <c:dateAx>
        <c:axId val="55130752"/>
        <c:scaling>
          <c:orientation val="minMax"/>
          <c:max val="25934"/>
          <c:min val="7306"/>
        </c:scaling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dd/mm/yyyy;@" sourceLinked="1"/>
        <c:majorTickMark val="none"/>
        <c:tickLblPos val="nextTo"/>
        <c:crossAx val="67285376"/>
        <c:crosses val="autoZero"/>
        <c:lblOffset val="100"/>
        <c:baseTimeUnit val="months"/>
        <c:majorUnit val="1"/>
        <c:majorTimeUnit val="years"/>
        <c:minorUnit val="1"/>
        <c:minorTimeUnit val="months"/>
      </c:dateAx>
      <c:valAx>
        <c:axId val="67285376"/>
        <c:scaling>
          <c:orientation val="minMax"/>
          <c:min val="1"/>
        </c:scaling>
        <c:axPos val="l"/>
        <c:numFmt formatCode="General" sourceLinked="1"/>
        <c:majorTickMark val="none"/>
        <c:tickLblPos val="none"/>
        <c:crossAx val="55130752"/>
        <c:crosses val="autoZero"/>
        <c:crossBetween val="between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0</xdr:row>
      <xdr:rowOff>108695</xdr:rowOff>
    </xdr:from>
    <xdr:to>
      <xdr:col>22</xdr:col>
      <xdr:colOff>495300</xdr:colOff>
      <xdr:row>45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49"/>
  <sheetViews>
    <sheetView tabSelected="1" topLeftCell="A5" zoomScaleNormal="100" workbookViewId="0">
      <selection activeCell="A7" sqref="A7"/>
    </sheetView>
  </sheetViews>
  <sheetFormatPr defaultRowHeight="15"/>
  <cols>
    <col min="1" max="1" width="10.7109375" customWidth="1"/>
    <col min="2" max="2" width="8.42578125" customWidth="1"/>
  </cols>
  <sheetData>
    <row r="3" spans="1:8">
      <c r="A3" s="7" t="s">
        <v>0</v>
      </c>
      <c r="B3" s="6" t="s">
        <v>1</v>
      </c>
      <c r="C3" s="7" t="s">
        <v>14</v>
      </c>
      <c r="D3" s="13" t="s">
        <v>15</v>
      </c>
      <c r="E3" s="9" t="s">
        <v>24</v>
      </c>
      <c r="F3" s="6"/>
      <c r="G3" s="6"/>
      <c r="H3" s="6"/>
    </row>
    <row r="4" spans="1:8">
      <c r="A4" s="1">
        <v>7306</v>
      </c>
      <c r="B4">
        <v>1</v>
      </c>
      <c r="C4" s="5" t="s">
        <v>11</v>
      </c>
    </row>
    <row r="5" spans="1:8">
      <c r="A5" s="8">
        <f>A4-((A8-A4)/(B8-B4))*(B4-B5)</f>
        <v>11021.62962962963</v>
      </c>
      <c r="B5" s="9">
        <v>1949</v>
      </c>
      <c r="C5" s="10" t="s">
        <v>2</v>
      </c>
      <c r="D5" s="9" t="s">
        <v>8</v>
      </c>
      <c r="E5" s="11"/>
      <c r="F5" s="11"/>
      <c r="G5" s="11"/>
      <c r="H5" s="11"/>
    </row>
    <row r="6" spans="1:8">
      <c r="A6" s="8">
        <f>A4-((A8-A4)/(B8-B4))*(B4-B6)</f>
        <v>13245.666666666668</v>
      </c>
      <c r="B6" s="9">
        <v>3115</v>
      </c>
      <c r="C6" s="10" t="s">
        <v>2</v>
      </c>
      <c r="D6" s="9" t="s">
        <v>16</v>
      </c>
      <c r="E6" s="9"/>
      <c r="F6" s="9"/>
      <c r="G6" s="9"/>
      <c r="H6" s="11"/>
    </row>
    <row r="7" spans="1:8">
      <c r="A7" s="8">
        <v>13547</v>
      </c>
      <c r="B7" s="9">
        <v>3257</v>
      </c>
      <c r="C7" s="10" t="s">
        <v>2</v>
      </c>
      <c r="D7" s="9" t="s">
        <v>7</v>
      </c>
      <c r="E7" s="9"/>
      <c r="F7" s="9"/>
      <c r="G7" s="9"/>
      <c r="H7" s="11"/>
    </row>
    <row r="8" spans="1:8">
      <c r="A8" s="1">
        <v>14001</v>
      </c>
      <c r="B8">
        <v>3511</v>
      </c>
      <c r="C8" s="3" t="s">
        <v>3</v>
      </c>
    </row>
    <row r="9" spans="1:8">
      <c r="A9" s="8">
        <v>14397</v>
      </c>
      <c r="B9" s="9">
        <v>3693</v>
      </c>
      <c r="C9" s="10" t="s">
        <v>2</v>
      </c>
      <c r="D9" s="9" t="s">
        <v>9</v>
      </c>
      <c r="E9" s="11"/>
      <c r="F9" s="11"/>
      <c r="G9" s="11"/>
      <c r="H9" s="11"/>
    </row>
    <row r="10" spans="1:8">
      <c r="A10" s="1">
        <v>14792</v>
      </c>
      <c r="B10">
        <v>3750</v>
      </c>
      <c r="C10" s="3" t="s">
        <v>2</v>
      </c>
      <c r="D10" t="s">
        <v>12</v>
      </c>
    </row>
    <row r="11" spans="1:8">
      <c r="A11" s="1">
        <v>16832</v>
      </c>
      <c r="B11">
        <f>B10+1</f>
        <v>3751</v>
      </c>
      <c r="C11" s="3" t="s">
        <v>2</v>
      </c>
      <c r="D11" t="s">
        <v>13</v>
      </c>
    </row>
    <row r="12" spans="1:8">
      <c r="A12" s="1">
        <v>17450</v>
      </c>
      <c r="B12">
        <v>4176</v>
      </c>
      <c r="C12" s="3" t="s">
        <v>3</v>
      </c>
    </row>
    <row r="13" spans="1:8">
      <c r="A13" s="8">
        <f>A12+((A15-A12)/(B15-B12))*(B13-B12)</f>
        <v>17566.067415730337</v>
      </c>
      <c r="B13" s="9">
        <v>4216</v>
      </c>
      <c r="C13" s="10" t="s">
        <v>2</v>
      </c>
      <c r="D13" s="9" t="s">
        <v>17</v>
      </c>
      <c r="E13" s="11"/>
      <c r="F13" s="11"/>
      <c r="G13" s="11"/>
      <c r="H13" s="11"/>
    </row>
    <row r="14" spans="1:8">
      <c r="A14" s="8">
        <f>A12+((A15-A12)/(B15-B12))*(B14-B12)</f>
        <v>17798.20224719101</v>
      </c>
      <c r="B14" s="9">
        <v>4296</v>
      </c>
      <c r="C14" s="10" t="s">
        <v>2</v>
      </c>
      <c r="D14" s="9" t="s">
        <v>23</v>
      </c>
      <c r="E14" s="9"/>
      <c r="F14" s="9"/>
      <c r="G14" s="9"/>
      <c r="H14" s="9"/>
    </row>
    <row r="15" spans="1:8">
      <c r="A15" s="1">
        <v>18483</v>
      </c>
      <c r="B15">
        <v>4532</v>
      </c>
      <c r="C15" s="3" t="s">
        <v>3</v>
      </c>
    </row>
    <row r="16" spans="1:8">
      <c r="A16" s="8">
        <f>A15+((A18-A15)/(B18-B15))*(B16-B15)</f>
        <v>20126.839285714286</v>
      </c>
      <c r="B16" s="12">
        <v>4893</v>
      </c>
      <c r="C16" s="10" t="s">
        <v>2</v>
      </c>
      <c r="D16" s="9" t="s">
        <v>4</v>
      </c>
      <c r="E16" s="9"/>
      <c r="F16" s="9"/>
      <c r="G16" s="9"/>
      <c r="H16" s="9"/>
    </row>
    <row r="17" spans="1:8">
      <c r="A17" s="8">
        <f>A15+((A18-A15)/(B18-B15))*(B17-B15)</f>
        <v>20254.339285714286</v>
      </c>
      <c r="B17" s="12">
        <v>4921</v>
      </c>
      <c r="C17" s="10" t="s">
        <v>2</v>
      </c>
      <c r="D17" s="9" t="s">
        <v>18</v>
      </c>
      <c r="E17" s="9"/>
      <c r="F17" s="9"/>
      <c r="G17" s="9"/>
      <c r="H17" s="9"/>
    </row>
    <row r="18" spans="1:8">
      <c r="A18" s="8">
        <v>20523</v>
      </c>
      <c r="B18" s="9">
        <f>ROUND(B15+(B22-B15)/138*73,0)</f>
        <v>4980</v>
      </c>
      <c r="C18" s="10" t="s">
        <v>2</v>
      </c>
      <c r="D18" s="9" t="s">
        <v>22</v>
      </c>
      <c r="E18" s="9"/>
      <c r="F18" s="9"/>
      <c r="G18" s="9"/>
      <c r="H18" s="9"/>
    </row>
    <row r="19" spans="1:8">
      <c r="A19" s="8">
        <f>A18+((A22-A18)/(B22-B18))*(B19-B18)</f>
        <v>20632.447236180906</v>
      </c>
      <c r="B19" s="12">
        <v>5000</v>
      </c>
      <c r="C19" s="10" t="s">
        <v>2</v>
      </c>
      <c r="D19" s="9" t="s">
        <v>19</v>
      </c>
      <c r="E19" s="9"/>
      <c r="F19" s="9"/>
      <c r="G19" s="9"/>
      <c r="H19" s="9"/>
    </row>
    <row r="20" spans="1:8">
      <c r="A20" s="8">
        <f>A18+((A22-A18)/(B22-B18))*(B20-B18)</f>
        <v>20698.115577889446</v>
      </c>
      <c r="B20" s="12">
        <v>5012</v>
      </c>
      <c r="C20" s="10" t="s">
        <v>2</v>
      </c>
      <c r="D20" s="9" t="s">
        <v>20</v>
      </c>
      <c r="E20" s="9"/>
      <c r="F20" s="9"/>
      <c r="G20" s="9"/>
      <c r="H20" s="9"/>
    </row>
    <row r="21" spans="1:8">
      <c r="A21" s="8">
        <f>A18+((A22-A18)/(B22-B18))*(B21-B18)</f>
        <v>21020.984924623117</v>
      </c>
      <c r="B21" s="12">
        <v>5071</v>
      </c>
      <c r="C21" s="10" t="s">
        <v>2</v>
      </c>
      <c r="D21" s="9" t="s">
        <v>5</v>
      </c>
      <c r="E21" s="9"/>
      <c r="F21" s="9"/>
      <c r="G21" s="9"/>
      <c r="H21" s="9"/>
    </row>
    <row r="22" spans="1:8">
      <c r="A22" s="1">
        <v>22701</v>
      </c>
      <c r="B22">
        <v>5378</v>
      </c>
      <c r="C22" s="3" t="s">
        <v>3</v>
      </c>
      <c r="D22" t="s">
        <v>10</v>
      </c>
    </row>
    <row r="23" spans="1:8">
      <c r="A23" s="8">
        <v>23330</v>
      </c>
      <c r="B23" s="12">
        <v>5457</v>
      </c>
      <c r="C23" s="10" t="s">
        <v>3</v>
      </c>
      <c r="D23" s="9" t="s">
        <v>21</v>
      </c>
      <c r="E23" s="9"/>
      <c r="F23" s="9"/>
      <c r="G23" s="9"/>
      <c r="H23" s="11"/>
    </row>
    <row r="24" spans="1:8">
      <c r="A24" s="1">
        <v>23471</v>
      </c>
      <c r="B24">
        <v>5473</v>
      </c>
      <c r="C24" s="3" t="s">
        <v>3</v>
      </c>
    </row>
    <row r="25" spans="1:8">
      <c r="A25" s="8">
        <f>A24+((A24-A22)/(B24-B22))*(B25-B24)</f>
        <v>23519.63157894737</v>
      </c>
      <c r="B25" s="9">
        <v>5479</v>
      </c>
      <c r="C25" s="10" t="s">
        <v>2</v>
      </c>
      <c r="D25" s="9" t="s">
        <v>25</v>
      </c>
      <c r="E25" s="9"/>
      <c r="F25" s="9"/>
      <c r="G25" s="9"/>
      <c r="H25" s="9"/>
    </row>
    <row r="26" spans="1:8">
      <c r="A26" s="8">
        <f>A24+((A24-A22)/(B24-B22))*(B26-B24)</f>
        <v>25853.947368421053</v>
      </c>
      <c r="B26" s="9">
        <v>5767</v>
      </c>
      <c r="C26" s="10" t="s">
        <v>2</v>
      </c>
      <c r="D26" s="9" t="s">
        <v>6</v>
      </c>
      <c r="E26" s="9"/>
      <c r="F26" s="9"/>
      <c r="G26" s="9"/>
      <c r="H26" s="9"/>
    </row>
    <row r="37" spans="1:2">
      <c r="A37" s="4"/>
    </row>
    <row r="39" spans="1:2">
      <c r="A39" s="1"/>
    </row>
    <row r="40" spans="1:2">
      <c r="A40" s="1"/>
    </row>
    <row r="48" spans="1:2">
      <c r="B48" s="2"/>
    </row>
    <row r="49" spans="2:2">
      <c r="B49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peterbedingfield</dc:creator>
  <cp:lastModifiedBy>Peter</cp:lastModifiedBy>
  <dcterms:created xsi:type="dcterms:W3CDTF">2013-01-23T21:58:20Z</dcterms:created>
  <dcterms:modified xsi:type="dcterms:W3CDTF">2016-02-19T18:34:04Z</dcterms:modified>
</cp:coreProperties>
</file>